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mpresa y crédito" sheetId="2" state="visible" r:id="rId2"/>
    <sheet name="Necesidades" sheetId="3" state="visible" r:id="rId3"/>
    <sheet name="Plan" sheetId="4" state="visible" r:id="rId4"/>
    <sheet name="Calendario" sheetId="5" state="visible" r:id="rId5"/>
    <sheet name="Seguimient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[Red]-#,##0.00 &quot;€&quot;;&quot;-&quot;"/>
    <numFmt numFmtId="165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0B3C6E"/>
      <sz val="16"/>
    </font>
    <font>
      <name val="Arial"/>
      <i val="1"/>
      <color rgb="00555555"/>
      <sz val="9"/>
    </font>
    <font>
      <name val="Arial"/>
      <b val="1"/>
      <color rgb="000B3C6E"/>
      <sz val="12"/>
    </font>
    <font>
      <name val="Arial"/>
      <b val="1"/>
      <sz val="10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color rgb="00008000"/>
      <sz val="10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5ED"/>
      </patternFill>
    </fill>
    <fill>
      <patternFill patternType="solid">
        <fgColor rgb="000B3C6E"/>
      </patternFill>
    </fill>
    <fill>
      <patternFill patternType="solid">
        <fgColor rgb="00F3F6F9"/>
      </patternFill>
    </fill>
  </fills>
  <borders count="2">
    <border>
      <left/>
      <right/>
      <top/>
      <bottom/>
      <diagonal/>
    </border>
    <border>
      <left style="thin">
        <color rgb="00C9D3DD"/>
      </left>
      <right style="thin">
        <color rgb="00C9D3DD"/>
      </right>
      <top style="thin">
        <color rgb="00C9D3DD"/>
      </top>
      <bottom style="thin">
        <color rgb="00C9D3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2" borderId="1" pivotButton="0" quotePrefix="0" xfId="0"/>
    <xf numFmtId="0" fontId="2" fillId="0" borderId="0" applyAlignment="1" pivotButton="0" quotePrefix="0" xfId="0">
      <alignment vertical="top" wrapText="1"/>
    </xf>
    <xf numFmtId="1" fontId="6" fillId="2" borderId="1" pivotButton="0" quotePrefix="0" xfId="0"/>
    <xf numFmtId="164" fontId="6" fillId="2" borderId="1" pivotButton="0" quotePrefix="0" xfId="0"/>
    <xf numFmtId="0" fontId="5" fillId="0" borderId="0" pivotButton="0" quotePrefix="0" xfId="0"/>
    <xf numFmtId="164" fontId="5" fillId="0" borderId="1" pivotButton="0" quotePrefix="0" xfId="0"/>
    <xf numFmtId="9" fontId="5" fillId="0" borderId="1" pivotButton="0" quotePrefix="0" xfId="0"/>
    <xf numFmtId="164" fontId="4" fillId="3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  <xf numFmtId="165" fontId="6" fillId="2" borderId="1" pivotButton="0" quotePrefix="0" xfId="0"/>
    <xf numFmtId="164" fontId="5" fillId="5" borderId="1" pivotButton="0" quotePrefix="0" xfId="0"/>
    <xf numFmtId="164" fontId="4" fillId="0" borderId="0" pivotButton="0" quotePrefix="0" xfId="0"/>
    <xf numFmtId="164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4" fillId="0" borderId="1" pivotButton="0" quotePrefix="0" xfId="0"/>
    <xf numFmtId="0" fontId="9" fillId="0" borderId="1" pivotButton="0" quotePrefix="0" xfId="0"/>
    <xf numFmtId="164" fontId="9" fillId="0" borderId="1" pivotButton="0" quotePrefix="0" xfId="0"/>
    <xf numFmtId="0" fontId="5" fillId="0" borderId="1" applyAlignment="1" pivotButton="0" quotePrefix="0" xfId="0">
      <alignment vertical="top" wrapText="1"/>
    </xf>
    <xf numFmtId="0" fontId="8" fillId="5" borderId="1" pivotButton="0" quotePrefix="0" xfId="0"/>
    <xf numFmtId="9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Plan de formación anual · plantilla</t>
        </is>
      </c>
      <c r="B1" s="2" t="n"/>
    </row>
    <row r="2">
      <c r="A2" s="3" t="inlineStr">
        <is>
          <t>Evoluciona Formación · evolucionaformacion.com · Versión 2026</t>
        </is>
      </c>
      <c r="B2" s="2" t="n"/>
    </row>
    <row r="3">
      <c r="A3" s="2" t="n"/>
      <c r="B3" s="2" t="n"/>
    </row>
    <row r="4">
      <c r="A4" s="2" t="n"/>
      <c r="B4" s="4" t="inlineStr">
        <is>
          <t>Cómo usar esta plantilla</t>
        </is>
      </c>
    </row>
    <row r="5" ht="45" customHeight="1">
      <c r="A5" s="5" t="inlineStr">
        <is>
          <t>1</t>
        </is>
      </c>
      <c r="B5" s="6" t="inlineStr">
        <is>
          <t>Rellena la hoja «Empresa y crédito» con la plantilla media y la base de cotización del año anterior. El crédito de formación se calcula solo.</t>
        </is>
      </c>
    </row>
    <row r="6" ht="45" customHeight="1">
      <c r="A6" s="5" t="inlineStr">
        <is>
          <t>2</t>
        </is>
      </c>
      <c r="B6" s="6" t="inlineStr">
        <is>
          <t>En «Necesidades» anota, por departamento o puesto, qué formación hace falta y por qué (obligación legal, nueva herramienta, evaluación, petición del equipo).</t>
        </is>
      </c>
    </row>
    <row r="7" ht="45" customHeight="1">
      <c r="A7" s="5" t="inlineStr">
        <is>
          <t>3</t>
        </is>
      </c>
      <c r="B7" s="6" t="inlineStr">
        <is>
          <t>En «Plan» convierte cada necesidad en una acción formativa: colectivo, participantes, horas, modalidad, trimestre y coste. La hoja calcula el importe bonificable y cuánto crédito queda.</t>
        </is>
      </c>
    </row>
    <row r="8" ht="30" customHeight="1">
      <c r="A8" s="5" t="inlineStr">
        <is>
          <t>4</t>
        </is>
      </c>
      <c r="B8" s="6" t="inlineStr">
        <is>
          <t>«Calendario» resume el plan por trimestre y te recuerda los plazos de FUNDAE para cada grupo.</t>
        </is>
      </c>
    </row>
    <row r="9" ht="45" customHeight="1">
      <c r="A9" s="5" t="inlineStr">
        <is>
          <t>5</t>
        </is>
      </c>
      <c r="B9" s="6" t="inlineStr">
        <is>
          <t>«Seguimiento» es la hoja de trabajo del año: comunicaciones de inicio y fin, participantes que terminan, importe bonificado y documentación archivada.</t>
        </is>
      </c>
    </row>
    <row r="10">
      <c r="A10" s="2" t="n"/>
      <c r="B10" s="4" t="inlineStr">
        <is>
          <t>Leyenda</t>
        </is>
      </c>
    </row>
    <row r="11" ht="30" customHeight="1">
      <c r="A11" s="5" t="inlineStr"/>
      <c r="B11" s="6" t="inlineStr">
        <is>
          <t>Celdas con fondo amarillo y texto azul: son las que tienes que rellenar. El resto contiene fórmulas; no las sobrescribas.</t>
        </is>
      </c>
    </row>
    <row r="12" ht="30" customHeight="1">
      <c r="A12" s="5" t="inlineStr"/>
      <c r="B12" s="6" t="inlineStr">
        <is>
          <t>Cada hoja incluye una fila de ejemplo con valores realistas. Bórrala o sobrescríbela con tus datos.</t>
        </is>
      </c>
    </row>
    <row r="13">
      <c r="A13" s="2" t="n"/>
      <c r="B13" s="4" t="inlineStr">
        <is>
          <t>Datos de referencia (FUNDAE, formación programada por las empresas)</t>
        </is>
      </c>
    </row>
    <row r="14" ht="45" customHeight="1">
      <c r="A14" s="5" t="inlineStr"/>
      <c r="B14" s="6" t="inlineStr">
        <is>
          <t>Crédito = base «otras cotizaciones» del año anterior × 0,7 % × porcentaje según plantilla (100 % hasta 9 personas, 75 % de 10 a 49, 60 % de 50 a 249, 50 % desde 250). Mínimo de 420 € para empresas de 1 a 5 personas. Empresas de nueva creación: 65 € por trabajador.</t>
        </is>
      </c>
    </row>
    <row r="15" ht="45" customHeight="1">
      <c r="A15" s="5" t="inlineStr"/>
      <c r="B15" s="6" t="inlineStr">
        <is>
          <t>Límite por módulo económico: 7,50 €/hora y participante en teleformación; 9 € (nivel básico) y 13 € (superior) en presencial. La plantilla usa 7,50 € para teleformación y 13 € para presencial y mixta; ajústalo en «Empresa y crédito» si tu caso es distinto.</t>
        </is>
      </c>
    </row>
    <row r="16" ht="45" customHeight="1">
      <c r="A16" s="5" t="inlineStr"/>
      <c r="B16" s="6" t="inlineStr">
        <is>
          <t>Cofinanciación privada obligatoria: 0 % hasta 5 personas, 5 % de 6 a 9, 10 % de 10 a 49, 20 % de 50 a 249 y 40 % desde 250. El coste salarial de los participantes en horario laboral cuenta como cofinanciación.</t>
        </is>
      </c>
    </row>
    <row r="17" ht="45" customHeight="1">
      <c r="A17" s="5" t="inlineStr"/>
      <c r="B17" s="6" t="inlineStr">
        <is>
          <t>Plazos: informe a la RLPT con 15 días hábiles; comunicación de inicio al menos 2 días naturales antes; comunicación de finalización antes de aplicar la bonificación; bonificación en los seguros sociales hasta el plazo de la liquidación de diciembre; documentación conservada 4 años.</t>
        </is>
      </c>
    </row>
    <row r="18" ht="45" customHeight="1">
      <c r="A18" s="5" t="inlineStr"/>
      <c r="B18" s="6" t="inlineStr">
        <is>
          <t>Fuente: instrucciones de FUNDAE para la formación programada por las empresas y Real Decreto 694/2017 (modificado por el RD 1189/2025). Comprueba los valores del ejercicio en fundae.es.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70" customWidth="1" min="3" max="3"/>
  </cols>
  <sheetData>
    <row r="1">
      <c r="A1" s="1" t="inlineStr">
        <is>
          <t>Empresa y crédito de formación</t>
        </is>
      </c>
      <c r="B1" s="2" t="n"/>
      <c r="C1" s="2" t="n"/>
    </row>
    <row r="2">
      <c r="A2" s="3" t="inlineStr">
        <is>
          <t>Rellena las celdas amarillas. El crédito se calcula solo.</t>
        </is>
      </c>
      <c r="B2" s="2" t="n"/>
      <c r="C2" s="2" t="n"/>
    </row>
    <row r="3">
      <c r="A3" s="2" t="n"/>
      <c r="B3" s="2" t="n"/>
      <c r="C3" s="2" t="n"/>
    </row>
    <row r="4">
      <c r="A4" s="5" t="inlineStr">
        <is>
          <t>Empresa</t>
        </is>
      </c>
      <c r="B4" s="7" t="inlineStr">
        <is>
          <t>Ejemplo, S.L.</t>
        </is>
      </c>
      <c r="C4" s="8" t="inlineStr">
        <is>
          <t>Nombre de la empresa</t>
        </is>
      </c>
    </row>
    <row r="5">
      <c r="A5" s="5" t="inlineStr">
        <is>
          <t>Ejercicio del plan</t>
        </is>
      </c>
      <c r="B5" s="9" t="n">
        <v>2027</v>
      </c>
      <c r="C5" s="8" t="inlineStr">
        <is>
          <t>Año natural al que se refiere el plan</t>
        </is>
      </c>
    </row>
    <row r="6">
      <c r="A6" s="5" t="inlineStr">
        <is>
          <t>Plantilla media (personas)</t>
        </is>
      </c>
      <c r="B6" s="9" t="n">
        <v>25</v>
      </c>
      <c r="C6" s="8" t="inlineStr">
        <is>
          <t>Número medio de personas en plantilla en el año anterior</t>
        </is>
      </c>
    </row>
    <row r="7">
      <c r="A7" s="5" t="inlineStr">
        <is>
          <t>Base «otras cotizaciones» del año anterior (€)</t>
        </is>
      </c>
      <c r="B7" s="10" t="n">
        <v>1100000</v>
      </c>
      <c r="C7" s="8" t="inlineStr">
        <is>
          <t>Suma de las bases de cotización por contingencias comunes de los 12 recibos de liquidación (RLC) del año anterior</t>
        </is>
      </c>
    </row>
    <row r="8">
      <c r="A8" s="5" t="inlineStr">
        <is>
          <t>¿Empresa de nueva creación este ejercicio? (Sí/No)</t>
        </is>
      </c>
      <c r="B8" s="7" t="inlineStr">
        <is>
          <t>No</t>
        </is>
      </c>
      <c r="C8" s="8" t="inlineStr">
        <is>
          <t>Si es Sí, el crédito se calcula a 65 € por trabajador en vez de por cotización</t>
        </is>
      </c>
    </row>
    <row r="9">
      <c r="A9" s="5" t="inlineStr">
        <is>
          <t>¿Hay representación legal de los trabajadores (RLPT)? (Sí/No)</t>
        </is>
      </c>
      <c r="B9" s="7" t="inlineStr">
        <is>
          <t>Sí</t>
        </is>
      </c>
      <c r="C9" s="8" t="inlineStr">
        <is>
          <t>Si es Sí, hay que entregar el informe a la RLPT con 15 días hábiles antes de empezar</t>
        </is>
      </c>
    </row>
    <row r="10">
      <c r="A10" s="5" t="inlineStr">
        <is>
          <t>Módulo teleformación (€/hora y participante)</t>
        </is>
      </c>
      <c r="B10" s="10" t="n">
        <v>7.5</v>
      </c>
      <c r="C10" s="8" t="inlineStr">
        <is>
          <t>Valor de FUNDAE para teleformación</t>
        </is>
      </c>
    </row>
    <row r="11">
      <c r="A11" s="5" t="inlineStr">
        <is>
          <t>Módulo presencial y mixta (€/hora y participante)</t>
        </is>
      </c>
      <c r="B11" s="10" t="n">
        <v>13</v>
      </c>
      <c r="C11" s="8" t="inlineStr">
        <is>
          <t>Valor máximo de FUNDAE para presencial (nivel superior); usa 9 si tu formación es de nivel básico</t>
        </is>
      </c>
    </row>
    <row r="12">
      <c r="A12" s="2" t="n"/>
      <c r="B12" s="2" t="n"/>
      <c r="C12" s="2" t="n"/>
    </row>
    <row r="13">
      <c r="A13" s="4" t="inlineStr">
        <is>
          <t>Cálculo del crédito</t>
        </is>
      </c>
      <c r="B13" s="2" t="n"/>
      <c r="C13" s="2" t="n"/>
    </row>
    <row r="14">
      <c r="A14" s="11" t="inlineStr">
        <is>
          <t>Cuota de formación profesional (0,7 %)</t>
        </is>
      </c>
      <c r="B14" s="12">
        <f>B7*0.007</f>
        <v/>
      </c>
      <c r="C14" s="8" t="inlineStr">
        <is>
          <t>Base × 0,7 %</t>
        </is>
      </c>
    </row>
    <row r="15">
      <c r="A15" s="11" t="inlineStr">
        <is>
          <t>Porcentaje de bonificación según plantilla</t>
        </is>
      </c>
      <c r="B15" s="13">
        <f>IF(B6&lt;=9,1,IF(B6&lt;=49,0.75,IF(B6&lt;=249,0.6,0.5)))</f>
        <v/>
      </c>
      <c r="C15" s="8" t="inlineStr">
        <is>
          <t>100 % hasta 9 · 75 % de 10 a 49 · 60 % de 50 a 249 · 50 % desde 250</t>
        </is>
      </c>
    </row>
    <row r="16">
      <c r="A16" s="11" t="inlineStr">
        <is>
          <t>Crédito por cotización</t>
        </is>
      </c>
      <c r="B16" s="12">
        <f>B14*B15</f>
        <v/>
      </c>
      <c r="C16" s="8" t="inlineStr">
        <is>
          <t>Cuota × porcentaje</t>
        </is>
      </c>
    </row>
    <row r="17">
      <c r="A17" s="11" t="inlineStr">
        <is>
          <t>Crédito mínimo garantizado</t>
        </is>
      </c>
      <c r="B17" s="12">
        <f>IF(B6&lt;=5,420,0)</f>
        <v/>
      </c>
      <c r="C17" s="8" t="inlineStr">
        <is>
          <t>420 € para empresas de 1 a 5 personas</t>
        </is>
      </c>
    </row>
    <row r="18">
      <c r="A18" s="11" t="inlineStr">
        <is>
          <t>Crédito de nueva creación</t>
        </is>
      </c>
      <c r="B18" s="12">
        <f>IF(B8="Sí",B6*65,0)</f>
        <v/>
      </c>
      <c r="C18" s="8" t="inlineStr">
        <is>
          <t>65 € por trabajador si la empresa es de nueva creación</t>
        </is>
      </c>
    </row>
    <row r="19">
      <c r="A19" s="5" t="inlineStr">
        <is>
          <t>CRÉDITO DE FORMACIÓN ESTIMADO (€)</t>
        </is>
      </c>
      <c r="B19" s="14">
        <f>IF(B8="Sí",B18,MAX(B16,B17))</f>
        <v/>
      </c>
      <c r="C19" s="8" t="inlineStr">
        <is>
          <t>Importe orientativo. El oficial aparece en la aplicación de FUNDAE con datos de la Tesorería</t>
        </is>
      </c>
    </row>
    <row r="20">
      <c r="A20" s="11" t="inlineStr">
        <is>
          <t>Cofinanciación privada obligatoria</t>
        </is>
      </c>
      <c r="B20" s="13">
        <f>IF(B6&lt;=5,0,IF(B6&lt;=9,0.05,IF(B6&lt;=49,0.1,IF(B6&lt;=249,0.2,0.4))))</f>
        <v/>
      </c>
      <c r="C20" s="8" t="inlineStr">
        <is>
          <t>Porcentaje del coste total de la formación que la empresa debe aportar; el coste salarial en horario laboral cuenta</t>
        </is>
      </c>
    </row>
  </sheetData>
  <dataValidations count="1">
    <dataValidation sqref="B8 B9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40" customWidth="1" min="3" max="3"/>
    <col width="22" customWidth="1" min="4" max="4"/>
    <col width="12" customWidth="1" min="5" max="5"/>
    <col width="36" customWidth="1" min="6" max="6"/>
    <col width="14" customWidth="1" min="7" max="7"/>
    <col width="36" customWidth="1" min="8" max="8"/>
  </cols>
  <sheetData>
    <row r="1">
      <c r="A1" s="1" t="inlineStr">
        <is>
          <t>Detección de necesidades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Una fila por necesidad. Se rellena con los responsables de cada área.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2" customHeight="1">
      <c r="A4" s="15" t="inlineStr">
        <is>
          <t>Departamento / puesto</t>
        </is>
      </c>
      <c r="B4" s="15" t="inlineStr">
        <is>
          <t>Personas afectadas</t>
        </is>
      </c>
      <c r="C4" s="15" t="inlineStr">
        <is>
          <t>Necesidad detectada</t>
        </is>
      </c>
      <c r="D4" s="15" t="inlineStr">
        <is>
          <t>Origen</t>
        </is>
      </c>
      <c r="E4" s="15" t="inlineStr">
        <is>
          <t>Prioridad</t>
        </is>
      </c>
      <c r="F4" s="15" t="inlineStr">
        <is>
          <t>Formación propuesta</t>
        </is>
      </c>
      <c r="G4" s="15" t="inlineStr">
        <is>
          <t>Obligatoria por ley (Sí/No)</t>
        </is>
      </c>
      <c r="H4" s="15" t="inlineStr">
        <is>
          <t>Observaciones</t>
        </is>
      </c>
    </row>
    <row r="5">
      <c r="A5" s="16" t="inlineStr">
        <is>
          <t>Administración</t>
        </is>
      </c>
      <c r="B5" s="16" t="n">
        <v>4</v>
      </c>
      <c r="C5" s="16" t="inlineStr">
        <is>
          <t>Facturación electrónica obligatoria y VeriFactu</t>
        </is>
      </c>
      <c r="D5" s="16" t="inlineStr">
        <is>
          <t>Obligación legal</t>
        </is>
      </c>
      <c r="E5" s="16" t="inlineStr">
        <is>
          <t>Alta</t>
        </is>
      </c>
      <c r="F5" s="16" t="inlineStr">
        <is>
          <t>Facturación electrónica y VeriFactu (60 h)</t>
        </is>
      </c>
      <c r="G5" s="16" t="inlineStr">
        <is>
          <t>Sí</t>
        </is>
      </c>
      <c r="H5" s="16" t="inlineStr">
        <is>
          <t>Antes de la entrada en vigor para la empresa</t>
        </is>
      </c>
    </row>
    <row r="6">
      <c r="A6" s="16" t="inlineStr">
        <is>
          <t>Toda la plantilla</t>
        </is>
      </c>
      <c r="B6" s="16" t="n">
        <v>25</v>
      </c>
      <c r="C6" s="16" t="inlineStr">
        <is>
          <t>Uso de herramientas de IA sin criterio ni control de datos</t>
        </is>
      </c>
      <c r="D6" s="16" t="inlineStr">
        <is>
          <t>Nueva herramienta</t>
        </is>
      </c>
      <c r="E6" s="16" t="inlineStr">
        <is>
          <t>Alta</t>
        </is>
      </c>
      <c r="F6" s="16" t="inlineStr">
        <is>
          <t>Inteligencia artificial para pymes (60 h)</t>
        </is>
      </c>
      <c r="G6" s="16" t="inlineStr">
        <is>
          <t>Sí</t>
        </is>
      </c>
      <c r="H6" s="16" t="inlineStr">
        <is>
          <t>Art. 4 del Reglamento de IA (alfabetización)</t>
        </is>
      </c>
    </row>
    <row r="7">
      <c r="A7" s="16" t="inlineStr">
        <is>
          <t>Almacén</t>
        </is>
      </c>
      <c r="B7" s="16" t="n">
        <v>6</v>
      </c>
      <c r="C7" s="16" t="inlineStr">
        <is>
          <t>Accidentes leves por manipulación de cargas</t>
        </is>
      </c>
      <c r="D7" s="16" t="inlineStr">
        <is>
          <t>Evaluación de riesgos</t>
        </is>
      </c>
      <c r="E7" s="16" t="inlineStr">
        <is>
          <t>Media</t>
        </is>
      </c>
      <c r="F7" s="16" t="inlineStr">
        <is>
          <t>Seguridad en el trabajo (60 h)</t>
        </is>
      </c>
      <c r="G7" s="16" t="inlineStr">
        <is>
          <t>Sí</t>
        </is>
      </c>
      <c r="H7" s="16" t="inlineStr">
        <is>
          <t>Repetir formación PRL, última en 2023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</sheetData>
  <dataValidations count="3">
    <dataValidation sqref="D5:D29" showDropDown="0" showInputMessage="0" showErrorMessage="0" allowBlank="1" type="list">
      <formula1>"Obligación legal,Nueva herramienta,Evaluación de riesgos,Evaluación del desempeño,Petición del equipo,Plan estratégico"</formula1>
    </dataValidation>
    <dataValidation sqref="E5:E29" showDropDown="0" showInputMessage="0" showErrorMessage="0" allowBlank="1" type="list">
      <formula1>"Alta,Media,Baja"</formula1>
    </dataValidation>
    <dataValidation sqref="G5:G29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22" customWidth="1" min="3" max="3"/>
    <col width="12" customWidth="1" min="4" max="4"/>
    <col width="8" customWidth="1" min="5" max="5"/>
    <col width="15" customWidth="1" min="6" max="6"/>
    <col width="10" customWidth="1" min="7" max="7"/>
    <col width="13" customWidth="1" min="8" max="8"/>
    <col width="15" customWidth="1" min="9" max="9"/>
    <col width="16" customWidth="1" min="10" max="10"/>
    <col width="17" customWidth="1" min="11" max="11"/>
    <col width="17" customWidth="1" min="12" max="12"/>
    <col width="12" customWidth="1" min="13" max="13"/>
    <col width="14" customWidth="1" min="14" max="14"/>
    <col width="30" customWidth="1" min="15" max="15"/>
  </cols>
  <sheetData>
    <row r="1">
      <c r="A1" s="1" t="inlineStr">
        <is>
          <t>Plan de formación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Una fila por acción formativa y grupo. Las columnas J a L se calculan solas.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4" ht="32" customHeight="1">
      <c r="A4" s="15" t="inlineStr">
        <is>
          <t>Nº</t>
        </is>
      </c>
      <c r="B4" s="15" t="inlineStr">
        <is>
          <t>Acción formativa</t>
        </is>
      </c>
      <c r="C4" s="15" t="inlineStr">
        <is>
          <t>Colectivo</t>
        </is>
      </c>
      <c r="D4" s="15" t="inlineStr">
        <is>
          <t>Participantes</t>
        </is>
      </c>
      <c r="E4" s="15" t="inlineStr">
        <is>
          <t>Horas</t>
        </is>
      </c>
      <c r="F4" s="15" t="inlineStr">
        <is>
          <t>Modalidad</t>
        </is>
      </c>
      <c r="G4" s="15" t="inlineStr">
        <is>
          <t>Trimestre</t>
        </is>
      </c>
      <c r="H4" s="15" t="inlineStr">
        <is>
          <t>Inicio previsto</t>
        </is>
      </c>
      <c r="I4" s="15" t="inlineStr">
        <is>
          <t>Coste previsto (€)</t>
        </is>
      </c>
      <c r="J4" s="15" t="inlineStr">
        <is>
          <t>Límite por módulo (€)</t>
        </is>
      </c>
      <c r="K4" s="15" t="inlineStr">
        <is>
          <t>Bonificable estimado (€)</t>
        </is>
      </c>
      <c r="L4" s="15" t="inlineStr">
        <is>
          <t>Coste no bonificable (€)</t>
        </is>
      </c>
      <c r="M4" s="15" t="inlineStr">
        <is>
          <t>Obligatoria por ley</t>
        </is>
      </c>
      <c r="N4" s="15" t="inlineStr">
        <is>
          <t>Estado</t>
        </is>
      </c>
      <c r="O4" s="15" t="inlineStr">
        <is>
          <t>Observaciones</t>
        </is>
      </c>
    </row>
    <row r="5">
      <c r="A5" s="7" t="n">
        <v>1</v>
      </c>
      <c r="B5" s="7" t="inlineStr">
        <is>
          <t>Facturación electrónica y VeriFactu (60 h)</t>
        </is>
      </c>
      <c r="C5" s="7" t="inlineStr">
        <is>
          <t>Administración</t>
        </is>
      </c>
      <c r="D5" s="7" t="n">
        <v>4</v>
      </c>
      <c r="E5" s="7" t="n">
        <v>60</v>
      </c>
      <c r="F5" s="7" t="inlineStr">
        <is>
          <t>Teleformación</t>
        </is>
      </c>
      <c r="G5" s="7" t="inlineStr">
        <is>
          <t>T1</t>
        </is>
      </c>
      <c r="H5" s="17" t="inlineStr">
        <is>
          <t>2027-02-01</t>
        </is>
      </c>
      <c r="I5" s="10" t="n">
        <v>1800</v>
      </c>
      <c r="J5" s="18">
        <f>IF(OR(D5="",E5=""),"",IF(F5="Teleformación",'Empresa y crédito'!$B$10,'Empresa y crédito'!$B$11)*E5*D5)</f>
        <v/>
      </c>
      <c r="K5" s="18">
        <f>IF(OR(I5="",J5=""),"",MIN(I5,J5))</f>
        <v/>
      </c>
      <c r="L5" s="18">
        <f>IF(OR(I5="",K5=""),"",I5-K5)</f>
        <v/>
      </c>
      <c r="M5" s="7" t="inlineStr">
        <is>
          <t>Sí</t>
        </is>
      </c>
      <c r="N5" s="7" t="inlineStr">
        <is>
          <t>Planificada</t>
        </is>
      </c>
      <c r="O5" s="7" t="inlineStr"/>
    </row>
    <row r="6">
      <c r="A6" s="7" t="n">
        <v>2</v>
      </c>
      <c r="B6" s="7" t="inlineStr">
        <is>
          <t>Inteligencia artificial para pymes (60 h)</t>
        </is>
      </c>
      <c r="C6" s="7" t="inlineStr">
        <is>
          <t>Administración y comercial</t>
        </is>
      </c>
      <c r="D6" s="7" t="n">
        <v>4</v>
      </c>
      <c r="E6" s="7" t="n">
        <v>60</v>
      </c>
      <c r="F6" s="7" t="inlineStr">
        <is>
          <t>Teleformación</t>
        </is>
      </c>
      <c r="G6" s="7" t="inlineStr">
        <is>
          <t>T2</t>
        </is>
      </c>
      <c r="H6" s="17" t="inlineStr">
        <is>
          <t>2027-04-12</t>
        </is>
      </c>
      <c r="I6" s="10" t="n">
        <v>1800</v>
      </c>
      <c r="J6" s="18">
        <f>IF(OR(D6="",E6=""),"",IF(F6="Teleformación",'Empresa y crédito'!$B$10,'Empresa y crédito'!$B$11)*E6*D6)</f>
        <v/>
      </c>
      <c r="K6" s="18">
        <f>IF(OR(I6="",J6=""),"",MIN(I6,J6))</f>
        <v/>
      </c>
      <c r="L6" s="18">
        <f>IF(OR(I6="",K6=""),"",I6-K6)</f>
        <v/>
      </c>
      <c r="M6" s="7" t="inlineStr">
        <is>
          <t>Sí</t>
        </is>
      </c>
      <c r="N6" s="7" t="inlineStr">
        <is>
          <t>Planificada</t>
        </is>
      </c>
      <c r="O6" s="7" t="inlineStr">
        <is>
          <t>Resto de la plantilla en el plan del año siguiente</t>
        </is>
      </c>
    </row>
    <row r="7">
      <c r="A7" s="7" t="n">
        <v>3</v>
      </c>
      <c r="B7" s="7" t="inlineStr">
        <is>
          <t>Seguridad en el trabajo (60 h)</t>
        </is>
      </c>
      <c r="C7" s="7" t="inlineStr">
        <is>
          <t>Almacén y producción</t>
        </is>
      </c>
      <c r="D7" s="7" t="n">
        <v>4</v>
      </c>
      <c r="E7" s="7" t="n">
        <v>60</v>
      </c>
      <c r="F7" s="7" t="inlineStr">
        <is>
          <t>Teleformación</t>
        </is>
      </c>
      <c r="G7" s="7" t="inlineStr">
        <is>
          <t>T3</t>
        </is>
      </c>
      <c r="H7" s="17" t="inlineStr">
        <is>
          <t>2027-09-13</t>
        </is>
      </c>
      <c r="I7" s="10" t="n">
        <v>1800</v>
      </c>
      <c r="J7" s="18">
        <f>IF(OR(D7="",E7=""),"",IF(F7="Teleformación",'Empresa y crédito'!$B$10,'Empresa y crédito'!$B$11)*E7*D7)</f>
        <v/>
      </c>
      <c r="K7" s="18">
        <f>IF(OR(I7="",J7=""),"",MIN(I7,J7))</f>
        <v/>
      </c>
      <c r="L7" s="18">
        <f>IF(OR(I7="",K7=""),"",I7-K7)</f>
        <v/>
      </c>
      <c r="M7" s="7" t="inlineStr">
        <is>
          <t>Sí</t>
        </is>
      </c>
      <c r="N7" s="7" t="inlineStr">
        <is>
          <t>Planificada</t>
        </is>
      </c>
      <c r="O7" s="7" t="inlineStr">
        <is>
          <t>Los otros 2 del almacén con la formación práctica del SPA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17" t="n"/>
      <c r="I8" s="10" t="n"/>
      <c r="J8" s="18">
        <f>IF(OR(D8="",E8=""),"",IF(F8="Teleformación",'Empresa y crédito'!$B$10,'Empresa y crédito'!$B$11)*E8*D8)</f>
        <v/>
      </c>
      <c r="K8" s="18">
        <f>IF(OR(I8="",J8=""),"",MIN(I8,J8))</f>
        <v/>
      </c>
      <c r="L8" s="18">
        <f>IF(OR(I8="",K8=""),"",I8-K8)</f>
        <v/>
      </c>
      <c r="M8" s="7" t="n"/>
      <c r="N8" s="7" t="n"/>
      <c r="O8" s="7" t="n"/>
    </row>
    <row r="9">
      <c r="A9" s="7" t="n"/>
      <c r="B9" s="7" t="n"/>
      <c r="C9" s="7" t="n"/>
      <c r="D9" s="7" t="n"/>
      <c r="E9" s="7" t="n"/>
      <c r="F9" s="7" t="n"/>
      <c r="G9" s="7" t="n"/>
      <c r="H9" s="17" t="n"/>
      <c r="I9" s="10" t="n"/>
      <c r="J9" s="18">
        <f>IF(OR(D9="",E9=""),"",IF(F9="Teleformación",'Empresa y crédito'!$B$10,'Empresa y crédito'!$B$11)*E9*D9)</f>
        <v/>
      </c>
      <c r="K9" s="18">
        <f>IF(OR(I9="",J9=""),"",MIN(I9,J9))</f>
        <v/>
      </c>
      <c r="L9" s="18">
        <f>IF(OR(I9="",K9=""),"",I9-K9)</f>
        <v/>
      </c>
      <c r="M9" s="7" t="n"/>
      <c r="N9" s="7" t="n"/>
      <c r="O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17" t="n"/>
      <c r="I10" s="10" t="n"/>
      <c r="J10" s="18">
        <f>IF(OR(D10="",E10=""),"",IF(F10="Teleformación",'Empresa y crédito'!$B$10,'Empresa y crédito'!$B$11)*E10*D10)</f>
        <v/>
      </c>
      <c r="K10" s="18">
        <f>IF(OR(I10="",J10=""),"",MIN(I10,J10))</f>
        <v/>
      </c>
      <c r="L10" s="18">
        <f>IF(OR(I10="",K10=""),"",I10-K10)</f>
        <v/>
      </c>
      <c r="M10" s="7" t="n"/>
      <c r="N10" s="7" t="n"/>
      <c r="O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17" t="n"/>
      <c r="I11" s="10" t="n"/>
      <c r="J11" s="18">
        <f>IF(OR(D11="",E11=""),"",IF(F11="Teleformación",'Empresa y crédito'!$B$10,'Empresa y crédito'!$B$11)*E11*D11)</f>
        <v/>
      </c>
      <c r="K11" s="18">
        <f>IF(OR(I11="",J11=""),"",MIN(I11,J11))</f>
        <v/>
      </c>
      <c r="L11" s="18">
        <f>IF(OR(I11="",K11=""),"",I11-K11)</f>
        <v/>
      </c>
      <c r="M11" s="7" t="n"/>
      <c r="N11" s="7" t="n"/>
      <c r="O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17" t="n"/>
      <c r="I12" s="10" t="n"/>
      <c r="J12" s="18">
        <f>IF(OR(D12="",E12=""),"",IF(F12="Teleformación",'Empresa y crédito'!$B$10,'Empresa y crédito'!$B$11)*E12*D12)</f>
        <v/>
      </c>
      <c r="K12" s="18">
        <f>IF(OR(I12="",J12=""),"",MIN(I12,J12))</f>
        <v/>
      </c>
      <c r="L12" s="18">
        <f>IF(OR(I12="",K12=""),"",I12-K12)</f>
        <v/>
      </c>
      <c r="M12" s="7" t="n"/>
      <c r="N12" s="7" t="n"/>
      <c r="O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17" t="n"/>
      <c r="I13" s="10" t="n"/>
      <c r="J13" s="18">
        <f>IF(OR(D13="",E13=""),"",IF(F13="Teleformación",'Empresa y crédito'!$B$10,'Empresa y crédito'!$B$11)*E13*D13)</f>
        <v/>
      </c>
      <c r="K13" s="18">
        <f>IF(OR(I13="",J13=""),"",MIN(I13,J13))</f>
        <v/>
      </c>
      <c r="L13" s="18">
        <f>IF(OR(I13="",K13=""),"",I13-K13)</f>
        <v/>
      </c>
      <c r="M13" s="7" t="n"/>
      <c r="N13" s="7" t="n"/>
      <c r="O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17" t="n"/>
      <c r="I14" s="10" t="n"/>
      <c r="J14" s="18">
        <f>IF(OR(D14="",E14=""),"",IF(F14="Teleformación",'Empresa y crédito'!$B$10,'Empresa y crédito'!$B$11)*E14*D14)</f>
        <v/>
      </c>
      <c r="K14" s="18">
        <f>IF(OR(I14="",J14=""),"",MIN(I14,J14))</f>
        <v/>
      </c>
      <c r="L14" s="18">
        <f>IF(OR(I14="",K14=""),"",I14-K14)</f>
        <v/>
      </c>
      <c r="M14" s="7" t="n"/>
      <c r="N14" s="7" t="n"/>
      <c r="O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17" t="n"/>
      <c r="I15" s="10" t="n"/>
      <c r="J15" s="18">
        <f>IF(OR(D15="",E15=""),"",IF(F15="Teleformación",'Empresa y crédito'!$B$10,'Empresa y crédito'!$B$11)*E15*D15)</f>
        <v/>
      </c>
      <c r="K15" s="18">
        <f>IF(OR(I15="",J15=""),"",MIN(I15,J15))</f>
        <v/>
      </c>
      <c r="L15" s="18">
        <f>IF(OR(I15="",K15=""),"",I15-K15)</f>
        <v/>
      </c>
      <c r="M15" s="7" t="n"/>
      <c r="N15" s="7" t="n"/>
      <c r="O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17" t="n"/>
      <c r="I16" s="10" t="n"/>
      <c r="J16" s="18">
        <f>IF(OR(D16="",E16=""),"",IF(F16="Teleformación",'Empresa y crédito'!$B$10,'Empresa y crédito'!$B$11)*E16*D16)</f>
        <v/>
      </c>
      <c r="K16" s="18">
        <f>IF(OR(I16="",J16=""),"",MIN(I16,J16))</f>
        <v/>
      </c>
      <c r="L16" s="18">
        <f>IF(OR(I16="",K16=""),"",I16-K16)</f>
        <v/>
      </c>
      <c r="M16" s="7" t="n"/>
      <c r="N16" s="7" t="n"/>
      <c r="O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17" t="n"/>
      <c r="I17" s="10" t="n"/>
      <c r="J17" s="18">
        <f>IF(OR(D17="",E17=""),"",IF(F17="Teleformación",'Empresa y crédito'!$B$10,'Empresa y crédito'!$B$11)*E17*D17)</f>
        <v/>
      </c>
      <c r="K17" s="18">
        <f>IF(OR(I17="",J17=""),"",MIN(I17,J17))</f>
        <v/>
      </c>
      <c r="L17" s="18">
        <f>IF(OR(I17="",K17=""),"",I17-K17)</f>
        <v/>
      </c>
      <c r="M17" s="7" t="n"/>
      <c r="N17" s="7" t="n"/>
      <c r="O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17" t="n"/>
      <c r="I18" s="10" t="n"/>
      <c r="J18" s="18">
        <f>IF(OR(D18="",E18=""),"",IF(F18="Teleformación",'Empresa y crédito'!$B$10,'Empresa y crédito'!$B$11)*E18*D18)</f>
        <v/>
      </c>
      <c r="K18" s="18">
        <f>IF(OR(I18="",J18=""),"",MIN(I18,J18))</f>
        <v/>
      </c>
      <c r="L18" s="18">
        <f>IF(OR(I18="",K18=""),"",I18-K18)</f>
        <v/>
      </c>
      <c r="M18" s="7" t="n"/>
      <c r="N18" s="7" t="n"/>
      <c r="O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17" t="n"/>
      <c r="I19" s="10" t="n"/>
      <c r="J19" s="18">
        <f>IF(OR(D19="",E19=""),"",IF(F19="Teleformación",'Empresa y crédito'!$B$10,'Empresa y crédito'!$B$11)*E19*D19)</f>
        <v/>
      </c>
      <c r="K19" s="18">
        <f>IF(OR(I19="",J19=""),"",MIN(I19,J19))</f>
        <v/>
      </c>
      <c r="L19" s="18">
        <f>IF(OR(I19="",K19=""),"",I19-K19)</f>
        <v/>
      </c>
      <c r="M19" s="7" t="n"/>
      <c r="N19" s="7" t="n"/>
      <c r="O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17" t="n"/>
      <c r="I20" s="10" t="n"/>
      <c r="J20" s="18">
        <f>IF(OR(D20="",E20=""),"",IF(F20="Teleformación",'Empresa y crédito'!$B$10,'Empresa y crédito'!$B$11)*E20*D20)</f>
        <v/>
      </c>
      <c r="K20" s="18">
        <f>IF(OR(I20="",J20=""),"",MIN(I20,J20))</f>
        <v/>
      </c>
      <c r="L20" s="18">
        <f>IF(OR(I20="",K20=""),"",I20-K20)</f>
        <v/>
      </c>
      <c r="M20" s="7" t="n"/>
      <c r="N20" s="7" t="n"/>
      <c r="O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17" t="n"/>
      <c r="I21" s="10" t="n"/>
      <c r="J21" s="18">
        <f>IF(OR(D21="",E21=""),"",IF(F21="Teleformación",'Empresa y crédito'!$B$10,'Empresa y crédito'!$B$11)*E21*D21)</f>
        <v/>
      </c>
      <c r="K21" s="18">
        <f>IF(OR(I21="",J21=""),"",MIN(I21,J21))</f>
        <v/>
      </c>
      <c r="L21" s="18">
        <f>IF(OR(I21="",K21=""),"",I21-K21)</f>
        <v/>
      </c>
      <c r="M21" s="7" t="n"/>
      <c r="N21" s="7" t="n"/>
      <c r="O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17" t="n"/>
      <c r="I22" s="10" t="n"/>
      <c r="J22" s="18">
        <f>IF(OR(D22="",E22=""),"",IF(F22="Teleformación",'Empresa y crédito'!$B$10,'Empresa y crédito'!$B$11)*E22*D22)</f>
        <v/>
      </c>
      <c r="K22" s="18">
        <f>IF(OR(I22="",J22=""),"",MIN(I22,J22))</f>
        <v/>
      </c>
      <c r="L22" s="18">
        <f>IF(OR(I22="",K22=""),"",I22-K22)</f>
        <v/>
      </c>
      <c r="M22" s="7" t="n"/>
      <c r="N22" s="7" t="n"/>
      <c r="O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17" t="n"/>
      <c r="I23" s="10" t="n"/>
      <c r="J23" s="18">
        <f>IF(OR(D23="",E23=""),"",IF(F23="Teleformación",'Empresa y crédito'!$B$10,'Empresa y crédito'!$B$11)*E23*D23)</f>
        <v/>
      </c>
      <c r="K23" s="18">
        <f>IF(OR(I23="",J23=""),"",MIN(I23,J23))</f>
        <v/>
      </c>
      <c r="L23" s="18">
        <f>IF(OR(I23="",K23=""),"",I23-K23)</f>
        <v/>
      </c>
      <c r="M23" s="7" t="n"/>
      <c r="N23" s="7" t="n"/>
      <c r="O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17" t="n"/>
      <c r="I24" s="10" t="n"/>
      <c r="J24" s="18">
        <f>IF(OR(D24="",E24=""),"",IF(F24="Teleformación",'Empresa y crédito'!$B$10,'Empresa y crédito'!$B$11)*E24*D24)</f>
        <v/>
      </c>
      <c r="K24" s="18">
        <f>IF(OR(I24="",J24=""),"",MIN(I24,J24))</f>
        <v/>
      </c>
      <c r="L24" s="18">
        <f>IF(OR(I24="",K24=""),"",I24-K24)</f>
        <v/>
      </c>
      <c r="M24" s="7" t="n"/>
      <c r="N24" s="7" t="n"/>
      <c r="O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17" t="n"/>
      <c r="I25" s="10" t="n"/>
      <c r="J25" s="18">
        <f>IF(OR(D25="",E25=""),"",IF(F25="Teleformación",'Empresa y crédito'!$B$10,'Empresa y crédito'!$B$11)*E25*D25)</f>
        <v/>
      </c>
      <c r="K25" s="18">
        <f>IF(OR(I25="",J25=""),"",MIN(I25,J25))</f>
        <v/>
      </c>
      <c r="L25" s="18">
        <f>IF(OR(I25="",K25=""),"",I25-K25)</f>
        <v/>
      </c>
      <c r="M25" s="7" t="n"/>
      <c r="N25" s="7" t="n"/>
      <c r="O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17" t="n"/>
      <c r="I26" s="10" t="n"/>
      <c r="J26" s="18">
        <f>IF(OR(D26="",E26=""),"",IF(F26="Teleformación",'Empresa y crédito'!$B$10,'Empresa y crédito'!$B$11)*E26*D26)</f>
        <v/>
      </c>
      <c r="K26" s="18">
        <f>IF(OR(I26="",J26=""),"",MIN(I26,J26))</f>
        <v/>
      </c>
      <c r="L26" s="18">
        <f>IF(OR(I26="",K26=""),"",I26-K26)</f>
        <v/>
      </c>
      <c r="M26" s="7" t="n"/>
      <c r="N26" s="7" t="n"/>
      <c r="O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17" t="n"/>
      <c r="I27" s="10" t="n"/>
      <c r="J27" s="18">
        <f>IF(OR(D27="",E27=""),"",IF(F27="Teleformación",'Empresa y crédito'!$B$10,'Empresa y crédito'!$B$11)*E27*D27)</f>
        <v/>
      </c>
      <c r="K27" s="18">
        <f>IF(OR(I27="",J27=""),"",MIN(I27,J27))</f>
        <v/>
      </c>
      <c r="L27" s="18">
        <f>IF(OR(I27="",K27=""),"",I27-K27)</f>
        <v/>
      </c>
      <c r="M27" s="7" t="n"/>
      <c r="N27" s="7" t="n"/>
      <c r="O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17" t="n"/>
      <c r="I28" s="10" t="n"/>
      <c r="J28" s="18">
        <f>IF(OR(D28="",E28=""),"",IF(F28="Teleformación",'Empresa y crédito'!$B$10,'Empresa y crédito'!$B$11)*E28*D28)</f>
        <v/>
      </c>
      <c r="K28" s="18">
        <f>IF(OR(I28="",J28=""),"",MIN(I28,J28))</f>
        <v/>
      </c>
      <c r="L28" s="18">
        <f>IF(OR(I28="",K28=""),"",I28-K28)</f>
        <v/>
      </c>
      <c r="M28" s="7" t="n"/>
      <c r="N28" s="7" t="n"/>
      <c r="O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17" t="n"/>
      <c r="I29" s="10" t="n"/>
      <c r="J29" s="18">
        <f>IF(OR(D29="",E29=""),"",IF(F29="Teleformación",'Empresa y crédito'!$B$10,'Empresa y crédito'!$B$11)*E29*D29)</f>
        <v/>
      </c>
      <c r="K29" s="18">
        <f>IF(OR(I29="",J29=""),"",MIN(I29,J29))</f>
        <v/>
      </c>
      <c r="L29" s="18">
        <f>IF(OR(I29="",K29=""),"",I29-K29)</f>
        <v/>
      </c>
      <c r="M29" s="7" t="n"/>
      <c r="N29" s="7" t="n"/>
      <c r="O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17" t="n"/>
      <c r="I30" s="10" t="n"/>
      <c r="J30" s="18">
        <f>IF(OR(D30="",E30=""),"",IF(F30="Teleformación",'Empresa y crédito'!$B$10,'Empresa y crédito'!$B$11)*E30*D30)</f>
        <v/>
      </c>
      <c r="K30" s="18">
        <f>IF(OR(I30="",J30=""),"",MIN(I30,J30))</f>
        <v/>
      </c>
      <c r="L30" s="18">
        <f>IF(OR(I30="",K30=""),"",I30-K30)</f>
        <v/>
      </c>
      <c r="M30" s="7" t="n"/>
      <c r="N30" s="7" t="n"/>
      <c r="O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17" t="n"/>
      <c r="I31" s="10" t="n"/>
      <c r="J31" s="18">
        <f>IF(OR(D31="",E31=""),"",IF(F31="Teleformación",'Empresa y crédito'!$B$10,'Empresa y crédito'!$B$11)*E31*D31)</f>
        <v/>
      </c>
      <c r="K31" s="18">
        <f>IF(OR(I31="",J31=""),"",MIN(I31,J31))</f>
        <v/>
      </c>
      <c r="L31" s="18">
        <f>IF(OR(I31="",K31=""),"",I31-K31)</f>
        <v/>
      </c>
      <c r="M31" s="7" t="n"/>
      <c r="N31" s="7" t="n"/>
      <c r="O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17" t="n"/>
      <c r="I32" s="10" t="n"/>
      <c r="J32" s="18">
        <f>IF(OR(D32="",E32=""),"",IF(F32="Teleformación",'Empresa y crédito'!$B$10,'Empresa y crédito'!$B$11)*E32*D32)</f>
        <v/>
      </c>
      <c r="K32" s="18">
        <f>IF(OR(I32="",J32=""),"",MIN(I32,J32))</f>
        <v/>
      </c>
      <c r="L32" s="18">
        <f>IF(OR(I32="",K32=""),"",I32-K32)</f>
        <v/>
      </c>
      <c r="M32" s="7" t="n"/>
      <c r="N32" s="7" t="n"/>
      <c r="O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17" t="n"/>
      <c r="I33" s="10" t="n"/>
      <c r="J33" s="18">
        <f>IF(OR(D33="",E33=""),"",IF(F33="Teleformación",'Empresa y crédito'!$B$10,'Empresa y crédito'!$B$11)*E33*D33)</f>
        <v/>
      </c>
      <c r="K33" s="18">
        <f>IF(OR(I33="",J33=""),"",MIN(I33,J33))</f>
        <v/>
      </c>
      <c r="L33" s="18">
        <f>IF(OR(I33="",K33=""),"",I33-K33)</f>
        <v/>
      </c>
      <c r="M33" s="7" t="n"/>
      <c r="N33" s="7" t="n"/>
      <c r="O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17" t="n"/>
      <c r="I34" s="10" t="n"/>
      <c r="J34" s="18">
        <f>IF(OR(D34="",E34=""),"",IF(F34="Teleformación",'Empresa y crédito'!$B$10,'Empresa y crédito'!$B$11)*E34*D34)</f>
        <v/>
      </c>
      <c r="K34" s="18">
        <f>IF(OR(I34="",J34=""),"",MIN(I34,J34))</f>
        <v/>
      </c>
      <c r="L34" s="18">
        <f>IF(OR(I34="",K34=""),"",I34-K34)</f>
        <v/>
      </c>
      <c r="M34" s="7" t="n"/>
      <c r="N34" s="7" t="n"/>
      <c r="O34" s="7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5" t="inlineStr">
        <is>
          <t>TOTALES</t>
        </is>
      </c>
      <c r="C36" s="2" t="n"/>
      <c r="D36" s="5">
        <f>SUM(D5:D34)</f>
        <v/>
      </c>
      <c r="E36" s="2" t="n"/>
      <c r="F36" s="2" t="n"/>
      <c r="G36" s="2" t="n"/>
      <c r="H36" s="2" t="n"/>
      <c r="I36" s="19">
        <f>SUM(I5:I34)</f>
        <v/>
      </c>
      <c r="J36" s="2" t="n"/>
      <c r="K36" s="19">
        <f>SUM(K5:K34)</f>
        <v/>
      </c>
      <c r="L36" s="19">
        <f>SUM(L5:L34)</f>
        <v/>
      </c>
      <c r="M36" s="2" t="n"/>
      <c r="N36" s="2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5" t="inlineStr">
        <is>
          <t>Crédito de formación estimado (€)</t>
        </is>
      </c>
      <c r="B38" s="20">
        <f>'Empresa y crédito'!B19</f>
        <v/>
      </c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5" t="inlineStr">
        <is>
          <t>Bonificable planificado (€)</t>
        </is>
      </c>
      <c r="B39" s="20">
        <f>K36</f>
        <v/>
      </c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5" t="inlineStr">
        <is>
          <t>Crédito restante (€)</t>
        </is>
      </c>
      <c r="B40" s="20">
        <f>B38-B39</f>
        <v/>
      </c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 ht="30" customHeight="1">
      <c r="A41" s="5" t="inlineStr">
        <is>
          <t>Situación</t>
        </is>
      </c>
      <c r="B41" s="21">
        <f>IF(B40&lt;0,"El plan supera el crédito: reduce participantes u horas, o asume el exceso como coste",IF(B40&gt;B38*0.25,"Queda más del 25 % del crédito sin planificar","Plan ajustado al crédito"))</f>
        <v/>
      </c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5" t="inlineStr">
        <is>
          <t>Cofinanciación privada mínima (€)</t>
        </is>
      </c>
      <c r="B42" s="20">
        <f>I36*'Empresa y crédito'!B20</f>
        <v/>
      </c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</sheetData>
  <mergeCells count="5">
    <mergeCell ref="A40"/>
    <mergeCell ref="A39"/>
    <mergeCell ref="A38"/>
    <mergeCell ref="A42"/>
    <mergeCell ref="A41"/>
  </mergeCells>
  <dataValidations count="4">
    <dataValidation sqref="F5:F34" showDropDown="0" showInputMessage="0" showErrorMessage="0" allowBlank="1" type="list">
      <formula1>"Teleformación,Presencial,Mixta"</formula1>
    </dataValidation>
    <dataValidation sqref="G5:G34" showDropDown="0" showInputMessage="0" showErrorMessage="0" allowBlank="1" type="list">
      <formula1>"T1,T2,T3,T4"</formula1>
    </dataValidation>
    <dataValidation sqref="M5:M34" showDropDown="0" showInputMessage="0" showErrorMessage="0" allowBlank="1" type="list">
      <formula1>"Sí,No"</formula1>
    </dataValidation>
    <dataValidation sqref="N5:N34" showDropDown="0" showInputMessage="0" showErrorMessage="0" allowBlank="1" type="list">
      <formula1>"Planificada,Comunicada,En curso,Finalizada,Bonificada,Cancelada"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6" customWidth="1" min="4" max="4"/>
    <col width="16" customWidth="1" min="5" max="5"/>
    <col width="80" customWidth="1" min="6" max="6"/>
  </cols>
  <sheetData>
    <row r="1">
      <c r="A1" s="1" t="inlineStr">
        <is>
          <t>Calendario y plazos</t>
        </is>
      </c>
      <c r="B1" s="2" t="n"/>
      <c r="C1" s="2" t="n"/>
      <c r="D1" s="2" t="n"/>
      <c r="E1" s="2" t="n"/>
      <c r="F1" s="2" t="n"/>
    </row>
    <row r="2">
      <c r="A2" s="3" t="inlineStr">
        <is>
          <t>Resumen por trimestre calculado desde la hoja «Plan».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2" customHeight="1">
      <c r="A4" s="15" t="inlineStr">
        <is>
          <t>Trimestre</t>
        </is>
      </c>
      <c r="B4" s="15" t="inlineStr">
        <is>
          <t>Acciones</t>
        </is>
      </c>
      <c r="C4" s="15" t="inlineStr">
        <is>
          <t>Participantes</t>
        </is>
      </c>
      <c r="D4" s="15" t="inlineStr">
        <is>
          <t>Coste previsto (€)</t>
        </is>
      </c>
      <c r="E4" s="15" t="inlineStr">
        <is>
          <t>Bonificable (€)</t>
        </is>
      </c>
      <c r="F4" s="15" t="inlineStr">
        <is>
          <t>Plazos a vigilar</t>
        </is>
      </c>
    </row>
    <row r="5" ht="45" customHeight="1">
      <c r="A5" s="22" t="inlineStr">
        <is>
          <t>T1</t>
        </is>
      </c>
      <c r="B5" s="23">
        <f>COUNTIF(Plan!$G$5:$G$34,A5)</f>
        <v/>
      </c>
      <c r="C5" s="23">
        <f>SUMIF(Plan!$G$5:$G$34,A5,Plan!$D$5:$D$34)</f>
        <v/>
      </c>
      <c r="D5" s="24">
        <f>SUMIF(Plan!$G$5:$G$34,A5,Plan!$I$5:$I$34)</f>
        <v/>
      </c>
      <c r="E5" s="24">
        <f>SUMIF(Plan!$G$5:$G$34,A5,Plan!$K$5:$K$34)</f>
        <v/>
      </c>
      <c r="F5" s="25" t="inlineStr">
        <is>
          <t>Enero: comprobar en la aplicación de FUNDAE el crédito del ejercicio y que están todas las cuentas de cotización. Informe a la RLPT del plan anual.</t>
        </is>
      </c>
    </row>
    <row r="6" ht="45" customHeight="1">
      <c r="A6" s="22" t="inlineStr">
        <is>
          <t>T2</t>
        </is>
      </c>
      <c r="B6" s="23">
        <f>COUNTIF(Plan!$G$5:$G$34,A6)</f>
        <v/>
      </c>
      <c r="C6" s="23">
        <f>SUMIF(Plan!$G$5:$G$34,A6,Plan!$D$5:$D$34)</f>
        <v/>
      </c>
      <c r="D6" s="24">
        <f>SUMIF(Plan!$G$5:$G$34,A6,Plan!$I$5:$I$34)</f>
        <v/>
      </c>
      <c r="E6" s="24">
        <f>SUMIF(Plan!$G$5:$G$34,A6,Plan!$K$5:$K$34)</f>
        <v/>
      </c>
      <c r="F6" s="25" t="inlineStr">
        <is>
          <t>Antes del 30 de junio: empresas de menos de 50 personas, pedir la acumulación del crédito no consumido si no se va a usar todo este año.</t>
        </is>
      </c>
    </row>
    <row r="7" ht="45" customHeight="1">
      <c r="A7" s="22" t="inlineStr">
        <is>
          <t>T3</t>
        </is>
      </c>
      <c r="B7" s="23">
        <f>COUNTIF(Plan!$G$5:$G$34,A7)</f>
        <v/>
      </c>
      <c r="C7" s="23">
        <f>SUMIF(Plan!$G$5:$G$34,A7,Plan!$D$5:$D$34)</f>
        <v/>
      </c>
      <c r="D7" s="24">
        <f>SUMIF(Plan!$G$5:$G$34,A7,Plan!$I$5:$I$34)</f>
        <v/>
      </c>
      <c r="E7" s="24">
        <f>SUMIF(Plan!$G$5:$G$34,A7,Plan!$K$5:$K$34)</f>
        <v/>
      </c>
      <c r="F7" s="25" t="inlineStr">
        <is>
          <t>Septiembre: revisar el crédito consumido y reprogramar lo que no haya empezado. Último trimestre útil para grupos largos.</t>
        </is>
      </c>
    </row>
    <row r="8" ht="45" customHeight="1">
      <c r="A8" s="22" t="inlineStr">
        <is>
          <t>T4</t>
        </is>
      </c>
      <c r="B8" s="23">
        <f>COUNTIF(Plan!$G$5:$G$34,A8)</f>
        <v/>
      </c>
      <c r="C8" s="23">
        <f>SUMIF(Plan!$G$5:$G$34,A8,Plan!$D$5:$D$34)</f>
        <v/>
      </c>
      <c r="D8" s="24">
        <f>SUMIF(Plan!$G$5:$G$34,A8,Plan!$I$5:$I$34)</f>
        <v/>
      </c>
      <c r="E8" s="24">
        <f>SUMIF(Plan!$G$5:$G$34,A8,Plan!$K$5:$K$34)</f>
        <v/>
      </c>
      <c r="F8" s="25" t="inlineStr">
        <is>
          <t>Grupos iniciados como tarde a mediados de noviembre. Diciembre: comunicar finalizaciones. La bonificación se aplica hasta el plazo de los seguros sociales de diciembre (enero).</t>
        </is>
      </c>
    </row>
    <row r="9">
      <c r="A9" s="5" t="inlineStr">
        <is>
          <t>Total</t>
        </is>
      </c>
      <c r="B9" s="22">
        <f>SUM(B5:B8)</f>
        <v/>
      </c>
      <c r="C9" s="22">
        <f>SUM(C5:C8)</f>
        <v/>
      </c>
      <c r="D9" s="20">
        <f>SUM(D5:D8)</f>
        <v/>
      </c>
      <c r="E9" s="20">
        <f>SUM(E5:E8)</f>
        <v/>
      </c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4" t="inlineStr">
        <is>
          <t>Plazos de cada grupo formativo</t>
        </is>
      </c>
      <c r="B11" s="2" t="n"/>
      <c r="C11" s="2" t="n"/>
      <c r="D11" s="2" t="n"/>
      <c r="E11" s="2" t="n"/>
      <c r="F11" s="2" t="n"/>
    </row>
    <row r="12">
      <c r="A12" s="11" t="inlineStr">
        <is>
          <t>• Informe a la representación legal de los trabajadores (si la hay): entregar la información 15 días hábiles antes del inicio.</t>
        </is>
      </c>
      <c r="B12" s="2" t="n"/>
      <c r="C12" s="2" t="n"/>
      <c r="D12" s="2" t="n"/>
      <c r="E12" s="2" t="n"/>
      <c r="F12" s="2" t="n"/>
    </row>
    <row r="13">
      <c r="A13" s="11" t="inlineStr">
        <is>
          <t>• Comunicación de inicio del grupo en la aplicación de FUNDAE: al menos 2 días naturales antes de empezar.</t>
        </is>
      </c>
      <c r="B13" s="2" t="n"/>
      <c r="C13" s="2" t="n"/>
      <c r="D13" s="2" t="n"/>
      <c r="E13" s="2" t="n"/>
      <c r="F13" s="2" t="n"/>
    </row>
    <row r="14">
      <c r="A14" s="11" t="inlineStr">
        <is>
          <t>• Cambios de fecha, horario o lugar: hasta 1 día natural antes. Cambios con el curso empezado: como incidencia justificada.</t>
        </is>
      </c>
      <c r="B14" s="2" t="n"/>
      <c r="C14" s="2" t="n"/>
      <c r="D14" s="2" t="n"/>
      <c r="E14" s="2" t="n"/>
      <c r="F14" s="2" t="n"/>
    </row>
    <row r="15">
      <c r="A15" s="11" t="inlineStr">
        <is>
          <t>• Teleformación: cada participante debe completar al menos el 75 % de los controles de aprendizaje para contar como finalizado.</t>
        </is>
      </c>
      <c r="B15" s="2" t="n"/>
      <c r="C15" s="2" t="n"/>
      <c r="D15" s="2" t="n"/>
      <c r="E15" s="2" t="n"/>
      <c r="F15" s="2" t="n"/>
    </row>
    <row r="16">
      <c r="A16" s="11" t="inlineStr">
        <is>
          <t>• Comunicación de finalización: desde el último día del curso; el importe bonificable lo calcula la aplicación.</t>
        </is>
      </c>
      <c r="B16" s="2" t="n"/>
      <c r="C16" s="2" t="n"/>
      <c r="D16" s="2" t="n"/>
      <c r="E16" s="2" t="n"/>
      <c r="F16" s="2" t="n"/>
    </row>
    <row r="17">
      <c r="A17" s="11" t="inlineStr">
        <is>
          <t>• Bonificación en los seguros sociales: como tarde en la liquidación de diciembre (se presenta en enero). Facturas pagadas antes.</t>
        </is>
      </c>
      <c r="B17" s="2" t="n"/>
      <c r="C17" s="2" t="n"/>
      <c r="D17" s="2" t="n"/>
      <c r="E17" s="2" t="n"/>
      <c r="F17" s="2" t="n"/>
    </row>
    <row r="18">
      <c r="A18" s="11" t="inlineStr">
        <is>
          <t>• Documentación: conservar 4 años (registros de la plataforma, facturas, encomienda, RLPT, diplomas, cuestionarios).</t>
        </is>
      </c>
      <c r="B18" s="2" t="n"/>
      <c r="C18" s="2" t="n"/>
      <c r="D18" s="2" t="n"/>
      <c r="E18" s="2" t="n"/>
      <c r="F18" s="2" t="n"/>
    </row>
  </sheetData>
  <mergeCells count="7">
    <mergeCell ref="A16:F16"/>
    <mergeCell ref="A13:F13"/>
    <mergeCell ref="A14:F14"/>
    <mergeCell ref="A17:F17"/>
    <mergeCell ref="A12:F12"/>
    <mergeCell ref="A18:F18"/>
    <mergeCell ref="A15:F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2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11" customWidth="1" min="10" max="10"/>
    <col width="15" customWidth="1" min="11" max="11"/>
    <col width="12" customWidth="1" min="12" max="12"/>
    <col width="12" customWidth="1" min="13" max="13"/>
    <col width="13" customWidth="1" min="14" max="14"/>
    <col width="30" customWidth="1" min="15" max="15"/>
  </cols>
  <sheetData>
    <row r="1">
      <c r="A1" s="1" t="inlineStr">
        <is>
          <t>Seguimiento de la ejecución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Una fila por grupo. Las columnas B y C se copian de «Plan»; el resto se rellena durante el año.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4" ht="32" customHeight="1">
      <c r="A4" s="15" t="inlineStr">
        <is>
          <t>Nº</t>
        </is>
      </c>
      <c r="B4" s="15" t="inlineStr">
        <is>
          <t>Acción formativa</t>
        </is>
      </c>
      <c r="C4" s="15" t="inlineStr">
        <is>
          <t>Participantes previstos</t>
        </is>
      </c>
      <c r="D4" s="15" t="inlineStr">
        <is>
          <t>Informe RLPT entregado</t>
        </is>
      </c>
      <c r="E4" s="15" t="inlineStr">
        <is>
          <t>Inicio comunicado</t>
        </is>
      </c>
      <c r="F4" s="15" t="inlineStr">
        <is>
          <t>Fecha inicio real</t>
        </is>
      </c>
      <c r="G4" s="15" t="inlineStr">
        <is>
          <t>Fecha fin</t>
        </is>
      </c>
      <c r="H4" s="15" t="inlineStr">
        <is>
          <t>Finalización comunicada</t>
        </is>
      </c>
      <c r="I4" s="15" t="inlineStr">
        <is>
          <t>Participantes finalizados (≥75 %)</t>
        </is>
      </c>
      <c r="J4" s="15" t="inlineStr">
        <is>
          <t>% finalización</t>
        </is>
      </c>
      <c r="K4" s="15" t="inlineStr">
        <is>
          <t>Importe bonificado (€)</t>
        </is>
      </c>
      <c r="L4" s="15" t="inlineStr">
        <is>
          <t>Mes de bonificación</t>
        </is>
      </c>
      <c r="M4" s="15" t="inlineStr">
        <is>
          <t>Diplomas entregados</t>
        </is>
      </c>
      <c r="N4" s="15" t="inlineStr">
        <is>
          <t>Documentación archivada</t>
        </is>
      </c>
      <c r="O4" s="15" t="inlineStr">
        <is>
          <t>Incidencias</t>
        </is>
      </c>
    </row>
    <row r="5">
      <c r="A5" s="26">
        <f>IF(Plan!A5="","",Plan!A5)</f>
        <v/>
      </c>
      <c r="B5" s="26">
        <f>IF(Plan!B5="","",Plan!B5)</f>
        <v/>
      </c>
      <c r="C5" s="26">
        <f>IF(Plan!D5="","",Plan!D5)</f>
        <v/>
      </c>
      <c r="D5" s="17" t="inlineStr">
        <is>
          <t>2027-01-08</t>
        </is>
      </c>
      <c r="E5" s="17" t="inlineStr">
        <is>
          <t>2027-01-28</t>
        </is>
      </c>
      <c r="F5" s="17" t="inlineStr">
        <is>
          <t>2027-02-01</t>
        </is>
      </c>
      <c r="G5" s="17" t="inlineStr">
        <is>
          <t>2027-03-12</t>
        </is>
      </c>
      <c r="H5" s="17" t="inlineStr">
        <is>
          <t>2027-03-15</t>
        </is>
      </c>
      <c r="I5" s="7" t="n">
        <v>4</v>
      </c>
      <c r="J5" s="27">
        <f>IF(OR(C5="",I5=""),"",I5/C5)</f>
        <v/>
      </c>
      <c r="K5" s="10" t="n">
        <v>1800</v>
      </c>
      <c r="L5" s="7" t="inlineStr">
        <is>
          <t>Marzo</t>
        </is>
      </c>
      <c r="M5" s="7" t="inlineStr">
        <is>
          <t>Sí</t>
        </is>
      </c>
      <c r="N5" s="7" t="inlineStr">
        <is>
          <t>Sí</t>
        </is>
      </c>
      <c r="O5" s="7" t="n"/>
    </row>
    <row r="6">
      <c r="A6" s="26">
        <f>IF(Plan!A6="","",Plan!A6)</f>
        <v/>
      </c>
      <c r="B6" s="26">
        <f>IF(Plan!B6="","",Plan!B6)</f>
        <v/>
      </c>
      <c r="C6" s="26">
        <f>IF(Plan!D6="","",Plan!D6)</f>
        <v/>
      </c>
      <c r="D6" s="17" t="n"/>
      <c r="E6" s="17" t="n"/>
      <c r="F6" s="17" t="n"/>
      <c r="G6" s="17" t="n"/>
      <c r="H6" s="17" t="n"/>
      <c r="I6" s="7" t="n"/>
      <c r="J6" s="27">
        <f>IF(OR(C6="",I6=""),"",I6/C6)</f>
        <v/>
      </c>
      <c r="K6" s="10" t="n"/>
      <c r="L6" s="7" t="n"/>
      <c r="M6" s="7" t="n"/>
      <c r="N6" s="7" t="n"/>
      <c r="O6" s="7" t="n"/>
    </row>
    <row r="7">
      <c r="A7" s="26">
        <f>IF(Plan!A7="","",Plan!A7)</f>
        <v/>
      </c>
      <c r="B7" s="26">
        <f>IF(Plan!B7="","",Plan!B7)</f>
        <v/>
      </c>
      <c r="C7" s="26">
        <f>IF(Plan!D7="","",Plan!D7)</f>
        <v/>
      </c>
      <c r="D7" s="17" t="n"/>
      <c r="E7" s="17" t="n"/>
      <c r="F7" s="17" t="n"/>
      <c r="G7" s="17" t="n"/>
      <c r="H7" s="17" t="n"/>
      <c r="I7" s="7" t="n"/>
      <c r="J7" s="27">
        <f>IF(OR(C7="",I7=""),"",I7/C7)</f>
        <v/>
      </c>
      <c r="K7" s="10" t="n"/>
      <c r="L7" s="7" t="n"/>
      <c r="M7" s="7" t="n"/>
      <c r="N7" s="7" t="n"/>
      <c r="O7" s="7" t="n"/>
    </row>
    <row r="8">
      <c r="A8" s="26">
        <f>IF(Plan!A8="","",Plan!A8)</f>
        <v/>
      </c>
      <c r="B8" s="26">
        <f>IF(Plan!B8="","",Plan!B8)</f>
        <v/>
      </c>
      <c r="C8" s="26">
        <f>IF(Plan!D8="","",Plan!D8)</f>
        <v/>
      </c>
      <c r="D8" s="17" t="n"/>
      <c r="E8" s="17" t="n"/>
      <c r="F8" s="17" t="n"/>
      <c r="G8" s="17" t="n"/>
      <c r="H8" s="17" t="n"/>
      <c r="I8" s="7" t="n"/>
      <c r="J8" s="27">
        <f>IF(OR(C8="",I8=""),"",I8/C8)</f>
        <v/>
      </c>
      <c r="K8" s="10" t="n"/>
      <c r="L8" s="7" t="n"/>
      <c r="M8" s="7" t="n"/>
      <c r="N8" s="7" t="n"/>
      <c r="O8" s="7" t="n"/>
    </row>
    <row r="9">
      <c r="A9" s="26">
        <f>IF(Plan!A9="","",Plan!A9)</f>
        <v/>
      </c>
      <c r="B9" s="26">
        <f>IF(Plan!B9="","",Plan!B9)</f>
        <v/>
      </c>
      <c r="C9" s="26">
        <f>IF(Plan!D9="","",Plan!D9)</f>
        <v/>
      </c>
      <c r="D9" s="17" t="n"/>
      <c r="E9" s="17" t="n"/>
      <c r="F9" s="17" t="n"/>
      <c r="G9" s="17" t="n"/>
      <c r="H9" s="17" t="n"/>
      <c r="I9" s="7" t="n"/>
      <c r="J9" s="27">
        <f>IF(OR(C9="",I9=""),"",I9/C9)</f>
        <v/>
      </c>
      <c r="K9" s="10" t="n"/>
      <c r="L9" s="7" t="n"/>
      <c r="M9" s="7" t="n"/>
      <c r="N9" s="7" t="n"/>
      <c r="O9" s="7" t="n"/>
    </row>
    <row r="10">
      <c r="A10" s="26">
        <f>IF(Plan!A10="","",Plan!A10)</f>
        <v/>
      </c>
      <c r="B10" s="26">
        <f>IF(Plan!B10="","",Plan!B10)</f>
        <v/>
      </c>
      <c r="C10" s="26">
        <f>IF(Plan!D10="","",Plan!D10)</f>
        <v/>
      </c>
      <c r="D10" s="17" t="n"/>
      <c r="E10" s="17" t="n"/>
      <c r="F10" s="17" t="n"/>
      <c r="G10" s="17" t="n"/>
      <c r="H10" s="17" t="n"/>
      <c r="I10" s="7" t="n"/>
      <c r="J10" s="27">
        <f>IF(OR(C10="",I10=""),"",I10/C10)</f>
        <v/>
      </c>
      <c r="K10" s="10" t="n"/>
      <c r="L10" s="7" t="n"/>
      <c r="M10" s="7" t="n"/>
      <c r="N10" s="7" t="n"/>
      <c r="O10" s="7" t="n"/>
    </row>
    <row r="11">
      <c r="A11" s="26">
        <f>IF(Plan!A11="","",Plan!A11)</f>
        <v/>
      </c>
      <c r="B11" s="26">
        <f>IF(Plan!B11="","",Plan!B11)</f>
        <v/>
      </c>
      <c r="C11" s="26">
        <f>IF(Plan!D11="","",Plan!D11)</f>
        <v/>
      </c>
      <c r="D11" s="17" t="n"/>
      <c r="E11" s="17" t="n"/>
      <c r="F11" s="17" t="n"/>
      <c r="G11" s="17" t="n"/>
      <c r="H11" s="17" t="n"/>
      <c r="I11" s="7" t="n"/>
      <c r="J11" s="27">
        <f>IF(OR(C11="",I11=""),"",I11/C11)</f>
        <v/>
      </c>
      <c r="K11" s="10" t="n"/>
      <c r="L11" s="7" t="n"/>
      <c r="M11" s="7" t="n"/>
      <c r="N11" s="7" t="n"/>
      <c r="O11" s="7" t="n"/>
    </row>
    <row r="12">
      <c r="A12" s="26">
        <f>IF(Plan!A12="","",Plan!A12)</f>
        <v/>
      </c>
      <c r="B12" s="26">
        <f>IF(Plan!B12="","",Plan!B12)</f>
        <v/>
      </c>
      <c r="C12" s="26">
        <f>IF(Plan!D12="","",Plan!D12)</f>
        <v/>
      </c>
      <c r="D12" s="17" t="n"/>
      <c r="E12" s="17" t="n"/>
      <c r="F12" s="17" t="n"/>
      <c r="G12" s="17" t="n"/>
      <c r="H12" s="17" t="n"/>
      <c r="I12" s="7" t="n"/>
      <c r="J12" s="27">
        <f>IF(OR(C12="",I12=""),"",I12/C12)</f>
        <v/>
      </c>
      <c r="K12" s="10" t="n"/>
      <c r="L12" s="7" t="n"/>
      <c r="M12" s="7" t="n"/>
      <c r="N12" s="7" t="n"/>
      <c r="O12" s="7" t="n"/>
    </row>
    <row r="13">
      <c r="A13" s="26">
        <f>IF(Plan!A13="","",Plan!A13)</f>
        <v/>
      </c>
      <c r="B13" s="26">
        <f>IF(Plan!B13="","",Plan!B13)</f>
        <v/>
      </c>
      <c r="C13" s="26">
        <f>IF(Plan!D13="","",Plan!D13)</f>
        <v/>
      </c>
      <c r="D13" s="17" t="n"/>
      <c r="E13" s="17" t="n"/>
      <c r="F13" s="17" t="n"/>
      <c r="G13" s="17" t="n"/>
      <c r="H13" s="17" t="n"/>
      <c r="I13" s="7" t="n"/>
      <c r="J13" s="27">
        <f>IF(OR(C13="",I13=""),"",I13/C13)</f>
        <v/>
      </c>
      <c r="K13" s="10" t="n"/>
      <c r="L13" s="7" t="n"/>
      <c r="M13" s="7" t="n"/>
      <c r="N13" s="7" t="n"/>
      <c r="O13" s="7" t="n"/>
    </row>
    <row r="14">
      <c r="A14" s="26">
        <f>IF(Plan!A14="","",Plan!A14)</f>
        <v/>
      </c>
      <c r="B14" s="26">
        <f>IF(Plan!B14="","",Plan!B14)</f>
        <v/>
      </c>
      <c r="C14" s="26">
        <f>IF(Plan!D14="","",Plan!D14)</f>
        <v/>
      </c>
      <c r="D14" s="17" t="n"/>
      <c r="E14" s="17" t="n"/>
      <c r="F14" s="17" t="n"/>
      <c r="G14" s="17" t="n"/>
      <c r="H14" s="17" t="n"/>
      <c r="I14" s="7" t="n"/>
      <c r="J14" s="27">
        <f>IF(OR(C14="",I14=""),"",I14/C14)</f>
        <v/>
      </c>
      <c r="K14" s="10" t="n"/>
      <c r="L14" s="7" t="n"/>
      <c r="M14" s="7" t="n"/>
      <c r="N14" s="7" t="n"/>
      <c r="O14" s="7" t="n"/>
    </row>
    <row r="15">
      <c r="A15" s="26">
        <f>IF(Plan!A15="","",Plan!A15)</f>
        <v/>
      </c>
      <c r="B15" s="26">
        <f>IF(Plan!B15="","",Plan!B15)</f>
        <v/>
      </c>
      <c r="C15" s="26">
        <f>IF(Plan!D15="","",Plan!D15)</f>
        <v/>
      </c>
      <c r="D15" s="17" t="n"/>
      <c r="E15" s="17" t="n"/>
      <c r="F15" s="17" t="n"/>
      <c r="G15" s="17" t="n"/>
      <c r="H15" s="17" t="n"/>
      <c r="I15" s="7" t="n"/>
      <c r="J15" s="27">
        <f>IF(OR(C15="",I15=""),"",I15/C15)</f>
        <v/>
      </c>
      <c r="K15" s="10" t="n"/>
      <c r="L15" s="7" t="n"/>
      <c r="M15" s="7" t="n"/>
      <c r="N15" s="7" t="n"/>
      <c r="O15" s="7" t="n"/>
    </row>
    <row r="16">
      <c r="A16" s="26">
        <f>IF(Plan!A16="","",Plan!A16)</f>
        <v/>
      </c>
      <c r="B16" s="26">
        <f>IF(Plan!B16="","",Plan!B16)</f>
        <v/>
      </c>
      <c r="C16" s="26">
        <f>IF(Plan!D16="","",Plan!D16)</f>
        <v/>
      </c>
      <c r="D16" s="17" t="n"/>
      <c r="E16" s="17" t="n"/>
      <c r="F16" s="17" t="n"/>
      <c r="G16" s="17" t="n"/>
      <c r="H16" s="17" t="n"/>
      <c r="I16" s="7" t="n"/>
      <c r="J16" s="27">
        <f>IF(OR(C16="",I16=""),"",I16/C16)</f>
        <v/>
      </c>
      <c r="K16" s="10" t="n"/>
      <c r="L16" s="7" t="n"/>
      <c r="M16" s="7" t="n"/>
      <c r="N16" s="7" t="n"/>
      <c r="O16" s="7" t="n"/>
    </row>
    <row r="17">
      <c r="A17" s="26">
        <f>IF(Plan!A17="","",Plan!A17)</f>
        <v/>
      </c>
      <c r="B17" s="26">
        <f>IF(Plan!B17="","",Plan!B17)</f>
        <v/>
      </c>
      <c r="C17" s="26">
        <f>IF(Plan!D17="","",Plan!D17)</f>
        <v/>
      </c>
      <c r="D17" s="17" t="n"/>
      <c r="E17" s="17" t="n"/>
      <c r="F17" s="17" t="n"/>
      <c r="G17" s="17" t="n"/>
      <c r="H17" s="17" t="n"/>
      <c r="I17" s="7" t="n"/>
      <c r="J17" s="27">
        <f>IF(OR(C17="",I17=""),"",I17/C17)</f>
        <v/>
      </c>
      <c r="K17" s="10" t="n"/>
      <c r="L17" s="7" t="n"/>
      <c r="M17" s="7" t="n"/>
      <c r="N17" s="7" t="n"/>
      <c r="O17" s="7" t="n"/>
    </row>
    <row r="18">
      <c r="A18" s="26">
        <f>IF(Plan!A18="","",Plan!A18)</f>
        <v/>
      </c>
      <c r="B18" s="26">
        <f>IF(Plan!B18="","",Plan!B18)</f>
        <v/>
      </c>
      <c r="C18" s="26">
        <f>IF(Plan!D18="","",Plan!D18)</f>
        <v/>
      </c>
      <c r="D18" s="17" t="n"/>
      <c r="E18" s="17" t="n"/>
      <c r="F18" s="17" t="n"/>
      <c r="G18" s="17" t="n"/>
      <c r="H18" s="17" t="n"/>
      <c r="I18" s="7" t="n"/>
      <c r="J18" s="27">
        <f>IF(OR(C18="",I18=""),"",I18/C18)</f>
        <v/>
      </c>
      <c r="K18" s="10" t="n"/>
      <c r="L18" s="7" t="n"/>
      <c r="M18" s="7" t="n"/>
      <c r="N18" s="7" t="n"/>
      <c r="O18" s="7" t="n"/>
    </row>
    <row r="19">
      <c r="A19" s="26">
        <f>IF(Plan!A19="","",Plan!A19)</f>
        <v/>
      </c>
      <c r="B19" s="26">
        <f>IF(Plan!B19="","",Plan!B19)</f>
        <v/>
      </c>
      <c r="C19" s="26">
        <f>IF(Plan!D19="","",Plan!D19)</f>
        <v/>
      </c>
      <c r="D19" s="17" t="n"/>
      <c r="E19" s="17" t="n"/>
      <c r="F19" s="17" t="n"/>
      <c r="G19" s="17" t="n"/>
      <c r="H19" s="17" t="n"/>
      <c r="I19" s="7" t="n"/>
      <c r="J19" s="27">
        <f>IF(OR(C19="",I19=""),"",I19/C19)</f>
        <v/>
      </c>
      <c r="K19" s="10" t="n"/>
      <c r="L19" s="7" t="n"/>
      <c r="M19" s="7" t="n"/>
      <c r="N19" s="7" t="n"/>
      <c r="O19" s="7" t="n"/>
    </row>
    <row r="20">
      <c r="A20" s="26">
        <f>IF(Plan!A20="","",Plan!A20)</f>
        <v/>
      </c>
      <c r="B20" s="26">
        <f>IF(Plan!B20="","",Plan!B20)</f>
        <v/>
      </c>
      <c r="C20" s="26">
        <f>IF(Plan!D20="","",Plan!D20)</f>
        <v/>
      </c>
      <c r="D20" s="17" t="n"/>
      <c r="E20" s="17" t="n"/>
      <c r="F20" s="17" t="n"/>
      <c r="G20" s="17" t="n"/>
      <c r="H20" s="17" t="n"/>
      <c r="I20" s="7" t="n"/>
      <c r="J20" s="27">
        <f>IF(OR(C20="",I20=""),"",I20/C20)</f>
        <v/>
      </c>
      <c r="K20" s="10" t="n"/>
      <c r="L20" s="7" t="n"/>
      <c r="M20" s="7" t="n"/>
      <c r="N20" s="7" t="n"/>
      <c r="O20" s="7" t="n"/>
    </row>
    <row r="21">
      <c r="A21" s="26">
        <f>IF(Plan!A21="","",Plan!A21)</f>
        <v/>
      </c>
      <c r="B21" s="26">
        <f>IF(Plan!B21="","",Plan!B21)</f>
        <v/>
      </c>
      <c r="C21" s="26">
        <f>IF(Plan!D21="","",Plan!D21)</f>
        <v/>
      </c>
      <c r="D21" s="17" t="n"/>
      <c r="E21" s="17" t="n"/>
      <c r="F21" s="17" t="n"/>
      <c r="G21" s="17" t="n"/>
      <c r="H21" s="17" t="n"/>
      <c r="I21" s="7" t="n"/>
      <c r="J21" s="27">
        <f>IF(OR(C21="",I21=""),"",I21/C21)</f>
        <v/>
      </c>
      <c r="K21" s="10" t="n"/>
      <c r="L21" s="7" t="n"/>
      <c r="M21" s="7" t="n"/>
      <c r="N21" s="7" t="n"/>
      <c r="O21" s="7" t="n"/>
    </row>
    <row r="22">
      <c r="A22" s="26">
        <f>IF(Plan!A22="","",Plan!A22)</f>
        <v/>
      </c>
      <c r="B22" s="26">
        <f>IF(Plan!B22="","",Plan!B22)</f>
        <v/>
      </c>
      <c r="C22" s="26">
        <f>IF(Plan!D22="","",Plan!D22)</f>
        <v/>
      </c>
      <c r="D22" s="17" t="n"/>
      <c r="E22" s="17" t="n"/>
      <c r="F22" s="17" t="n"/>
      <c r="G22" s="17" t="n"/>
      <c r="H22" s="17" t="n"/>
      <c r="I22" s="7" t="n"/>
      <c r="J22" s="27">
        <f>IF(OR(C22="",I22=""),"",I22/C22)</f>
        <v/>
      </c>
      <c r="K22" s="10" t="n"/>
      <c r="L22" s="7" t="n"/>
      <c r="M22" s="7" t="n"/>
      <c r="N22" s="7" t="n"/>
      <c r="O22" s="7" t="n"/>
    </row>
    <row r="23">
      <c r="A23" s="26">
        <f>IF(Plan!A23="","",Plan!A23)</f>
        <v/>
      </c>
      <c r="B23" s="26">
        <f>IF(Plan!B23="","",Plan!B23)</f>
        <v/>
      </c>
      <c r="C23" s="26">
        <f>IF(Plan!D23="","",Plan!D23)</f>
        <v/>
      </c>
      <c r="D23" s="17" t="n"/>
      <c r="E23" s="17" t="n"/>
      <c r="F23" s="17" t="n"/>
      <c r="G23" s="17" t="n"/>
      <c r="H23" s="17" t="n"/>
      <c r="I23" s="7" t="n"/>
      <c r="J23" s="27">
        <f>IF(OR(C23="",I23=""),"",I23/C23)</f>
        <v/>
      </c>
      <c r="K23" s="10" t="n"/>
      <c r="L23" s="7" t="n"/>
      <c r="M23" s="7" t="n"/>
      <c r="N23" s="7" t="n"/>
      <c r="O23" s="7" t="n"/>
    </row>
    <row r="24">
      <c r="A24" s="26">
        <f>IF(Plan!A24="","",Plan!A24)</f>
        <v/>
      </c>
      <c r="B24" s="26">
        <f>IF(Plan!B24="","",Plan!B24)</f>
        <v/>
      </c>
      <c r="C24" s="26">
        <f>IF(Plan!D24="","",Plan!D24)</f>
        <v/>
      </c>
      <c r="D24" s="17" t="n"/>
      <c r="E24" s="17" t="n"/>
      <c r="F24" s="17" t="n"/>
      <c r="G24" s="17" t="n"/>
      <c r="H24" s="17" t="n"/>
      <c r="I24" s="7" t="n"/>
      <c r="J24" s="27">
        <f>IF(OR(C24="",I24=""),"",I24/C24)</f>
        <v/>
      </c>
      <c r="K24" s="10" t="n"/>
      <c r="L24" s="7" t="n"/>
      <c r="M24" s="7" t="n"/>
      <c r="N24" s="7" t="n"/>
      <c r="O24" s="7" t="n"/>
    </row>
    <row r="25">
      <c r="A25" s="26">
        <f>IF(Plan!A25="","",Plan!A25)</f>
        <v/>
      </c>
      <c r="B25" s="26">
        <f>IF(Plan!B25="","",Plan!B25)</f>
        <v/>
      </c>
      <c r="C25" s="26">
        <f>IF(Plan!D25="","",Plan!D25)</f>
        <v/>
      </c>
      <c r="D25" s="17" t="n"/>
      <c r="E25" s="17" t="n"/>
      <c r="F25" s="17" t="n"/>
      <c r="G25" s="17" t="n"/>
      <c r="H25" s="17" t="n"/>
      <c r="I25" s="7" t="n"/>
      <c r="J25" s="27">
        <f>IF(OR(C25="",I25=""),"",I25/C25)</f>
        <v/>
      </c>
      <c r="K25" s="10" t="n"/>
      <c r="L25" s="7" t="n"/>
      <c r="M25" s="7" t="n"/>
      <c r="N25" s="7" t="n"/>
      <c r="O25" s="7" t="n"/>
    </row>
    <row r="26">
      <c r="A26" s="26">
        <f>IF(Plan!A26="","",Plan!A26)</f>
        <v/>
      </c>
      <c r="B26" s="26">
        <f>IF(Plan!B26="","",Plan!B26)</f>
        <v/>
      </c>
      <c r="C26" s="26">
        <f>IF(Plan!D26="","",Plan!D26)</f>
        <v/>
      </c>
      <c r="D26" s="17" t="n"/>
      <c r="E26" s="17" t="n"/>
      <c r="F26" s="17" t="n"/>
      <c r="G26" s="17" t="n"/>
      <c r="H26" s="17" t="n"/>
      <c r="I26" s="7" t="n"/>
      <c r="J26" s="27">
        <f>IF(OR(C26="",I26=""),"",I26/C26)</f>
        <v/>
      </c>
      <c r="K26" s="10" t="n"/>
      <c r="L26" s="7" t="n"/>
      <c r="M26" s="7" t="n"/>
      <c r="N26" s="7" t="n"/>
      <c r="O26" s="7" t="n"/>
    </row>
    <row r="27">
      <c r="A27" s="26">
        <f>IF(Plan!A27="","",Plan!A27)</f>
        <v/>
      </c>
      <c r="B27" s="26">
        <f>IF(Plan!B27="","",Plan!B27)</f>
        <v/>
      </c>
      <c r="C27" s="26">
        <f>IF(Plan!D27="","",Plan!D27)</f>
        <v/>
      </c>
      <c r="D27" s="17" t="n"/>
      <c r="E27" s="17" t="n"/>
      <c r="F27" s="17" t="n"/>
      <c r="G27" s="17" t="n"/>
      <c r="H27" s="17" t="n"/>
      <c r="I27" s="7" t="n"/>
      <c r="J27" s="27">
        <f>IF(OR(C27="",I27=""),"",I27/C27)</f>
        <v/>
      </c>
      <c r="K27" s="10" t="n"/>
      <c r="L27" s="7" t="n"/>
      <c r="M27" s="7" t="n"/>
      <c r="N27" s="7" t="n"/>
      <c r="O27" s="7" t="n"/>
    </row>
    <row r="28">
      <c r="A28" s="26">
        <f>IF(Plan!A28="","",Plan!A28)</f>
        <v/>
      </c>
      <c r="B28" s="26">
        <f>IF(Plan!B28="","",Plan!B28)</f>
        <v/>
      </c>
      <c r="C28" s="26">
        <f>IF(Plan!D28="","",Plan!D28)</f>
        <v/>
      </c>
      <c r="D28" s="17" t="n"/>
      <c r="E28" s="17" t="n"/>
      <c r="F28" s="17" t="n"/>
      <c r="G28" s="17" t="n"/>
      <c r="H28" s="17" t="n"/>
      <c r="I28" s="7" t="n"/>
      <c r="J28" s="27">
        <f>IF(OR(C28="",I28=""),"",I28/C28)</f>
        <v/>
      </c>
      <c r="K28" s="10" t="n"/>
      <c r="L28" s="7" t="n"/>
      <c r="M28" s="7" t="n"/>
      <c r="N28" s="7" t="n"/>
      <c r="O28" s="7" t="n"/>
    </row>
    <row r="29">
      <c r="A29" s="26">
        <f>IF(Plan!A29="","",Plan!A29)</f>
        <v/>
      </c>
      <c r="B29" s="26">
        <f>IF(Plan!B29="","",Plan!B29)</f>
        <v/>
      </c>
      <c r="C29" s="26">
        <f>IF(Plan!D29="","",Plan!D29)</f>
        <v/>
      </c>
      <c r="D29" s="17" t="n"/>
      <c r="E29" s="17" t="n"/>
      <c r="F29" s="17" t="n"/>
      <c r="G29" s="17" t="n"/>
      <c r="H29" s="17" t="n"/>
      <c r="I29" s="7" t="n"/>
      <c r="J29" s="27">
        <f>IF(OR(C29="",I29=""),"",I29/C29)</f>
        <v/>
      </c>
      <c r="K29" s="10" t="n"/>
      <c r="L29" s="7" t="n"/>
      <c r="M29" s="7" t="n"/>
      <c r="N29" s="7" t="n"/>
      <c r="O29" s="7" t="n"/>
    </row>
    <row r="30">
      <c r="A30" s="26">
        <f>IF(Plan!A30="","",Plan!A30)</f>
        <v/>
      </c>
      <c r="B30" s="26">
        <f>IF(Plan!B30="","",Plan!B30)</f>
        <v/>
      </c>
      <c r="C30" s="26">
        <f>IF(Plan!D30="","",Plan!D30)</f>
        <v/>
      </c>
      <c r="D30" s="17" t="n"/>
      <c r="E30" s="17" t="n"/>
      <c r="F30" s="17" t="n"/>
      <c r="G30" s="17" t="n"/>
      <c r="H30" s="17" t="n"/>
      <c r="I30" s="7" t="n"/>
      <c r="J30" s="27">
        <f>IF(OR(C30="",I30=""),"",I30/C30)</f>
        <v/>
      </c>
      <c r="K30" s="10" t="n"/>
      <c r="L30" s="7" t="n"/>
      <c r="M30" s="7" t="n"/>
      <c r="N30" s="7" t="n"/>
      <c r="O30" s="7" t="n"/>
    </row>
    <row r="31">
      <c r="A31" s="26">
        <f>IF(Plan!A31="","",Plan!A31)</f>
        <v/>
      </c>
      <c r="B31" s="26">
        <f>IF(Plan!B31="","",Plan!B31)</f>
        <v/>
      </c>
      <c r="C31" s="26">
        <f>IF(Plan!D31="","",Plan!D31)</f>
        <v/>
      </c>
      <c r="D31" s="17" t="n"/>
      <c r="E31" s="17" t="n"/>
      <c r="F31" s="17" t="n"/>
      <c r="G31" s="17" t="n"/>
      <c r="H31" s="17" t="n"/>
      <c r="I31" s="7" t="n"/>
      <c r="J31" s="27">
        <f>IF(OR(C31="",I31=""),"",I31/C31)</f>
        <v/>
      </c>
      <c r="K31" s="10" t="n"/>
      <c r="L31" s="7" t="n"/>
      <c r="M31" s="7" t="n"/>
      <c r="N31" s="7" t="n"/>
      <c r="O31" s="7" t="n"/>
    </row>
    <row r="32">
      <c r="A32" s="26">
        <f>IF(Plan!A32="","",Plan!A32)</f>
        <v/>
      </c>
      <c r="B32" s="26">
        <f>IF(Plan!B32="","",Plan!B32)</f>
        <v/>
      </c>
      <c r="C32" s="26">
        <f>IF(Plan!D32="","",Plan!D32)</f>
        <v/>
      </c>
      <c r="D32" s="17" t="n"/>
      <c r="E32" s="17" t="n"/>
      <c r="F32" s="17" t="n"/>
      <c r="G32" s="17" t="n"/>
      <c r="H32" s="17" t="n"/>
      <c r="I32" s="7" t="n"/>
      <c r="J32" s="27">
        <f>IF(OR(C32="",I32=""),"",I32/C32)</f>
        <v/>
      </c>
      <c r="K32" s="10" t="n"/>
      <c r="L32" s="7" t="n"/>
      <c r="M32" s="7" t="n"/>
      <c r="N32" s="7" t="n"/>
      <c r="O32" s="7" t="n"/>
    </row>
    <row r="33">
      <c r="A33" s="26">
        <f>IF(Plan!A33="","",Plan!A33)</f>
        <v/>
      </c>
      <c r="B33" s="26">
        <f>IF(Plan!B33="","",Plan!B33)</f>
        <v/>
      </c>
      <c r="C33" s="26">
        <f>IF(Plan!D33="","",Plan!D33)</f>
        <v/>
      </c>
      <c r="D33" s="17" t="n"/>
      <c r="E33" s="17" t="n"/>
      <c r="F33" s="17" t="n"/>
      <c r="G33" s="17" t="n"/>
      <c r="H33" s="17" t="n"/>
      <c r="I33" s="7" t="n"/>
      <c r="J33" s="27">
        <f>IF(OR(C33="",I33=""),"",I33/C33)</f>
        <v/>
      </c>
      <c r="K33" s="10" t="n"/>
      <c r="L33" s="7" t="n"/>
      <c r="M33" s="7" t="n"/>
      <c r="N33" s="7" t="n"/>
      <c r="O33" s="7" t="n"/>
    </row>
    <row r="34">
      <c r="A34" s="26">
        <f>IF(Plan!A34="","",Plan!A34)</f>
        <v/>
      </c>
      <c r="B34" s="26">
        <f>IF(Plan!B34="","",Plan!B34)</f>
        <v/>
      </c>
      <c r="C34" s="26">
        <f>IF(Plan!D34="","",Plan!D34)</f>
        <v/>
      </c>
      <c r="D34" s="17" t="n"/>
      <c r="E34" s="17" t="n"/>
      <c r="F34" s="17" t="n"/>
      <c r="G34" s="17" t="n"/>
      <c r="H34" s="17" t="n"/>
      <c r="I34" s="7" t="n"/>
      <c r="J34" s="27">
        <f>IF(OR(C34="",I34=""),"",I34/C34)</f>
        <v/>
      </c>
      <c r="K34" s="10" t="n"/>
      <c r="L34" s="7" t="n"/>
      <c r="M34" s="7" t="n"/>
      <c r="N34" s="7" t="n"/>
      <c r="O34" s="7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2" t="n"/>
      <c r="B36" s="5" t="inlineStr">
        <is>
          <t>TOTALES</t>
        </is>
      </c>
      <c r="C36" s="5">
        <f>SUM(C5:C34)</f>
        <v/>
      </c>
      <c r="D36" s="2" t="n"/>
      <c r="E36" s="2" t="n"/>
      <c r="F36" s="2" t="n"/>
      <c r="G36" s="2" t="n"/>
      <c r="H36" s="2" t="n"/>
      <c r="I36" s="5">
        <f>SUM(I5:I34)</f>
        <v/>
      </c>
      <c r="J36" s="2" t="n"/>
      <c r="K36" s="19">
        <f>SUM(K5:K34)</f>
        <v/>
      </c>
      <c r="L36" s="2" t="n"/>
      <c r="M36" s="2" t="n"/>
      <c r="N36" s="2" t="n"/>
      <c r="O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2" t="n"/>
      <c r="B38" s="5" t="inlineStr">
        <is>
          <t>Crédito estimado (€)</t>
        </is>
      </c>
      <c r="C38" s="19">
        <f>'Empresa y crédito'!B19</f>
        <v/>
      </c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2" t="n"/>
      <c r="B39" s="5" t="inlineStr">
        <is>
          <t>Bonificado hasta la fecha (€)</t>
        </is>
      </c>
      <c r="C39" s="19">
        <f>K36</f>
        <v/>
      </c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2" t="n"/>
      <c r="B40" s="5" t="inlineStr">
        <is>
          <t>Crédito pendiente de usar (€)</t>
        </is>
      </c>
      <c r="C40" s="19">
        <f>C38-C39</f>
        <v/>
      </c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</sheetData>
  <dataValidations count="1">
    <dataValidation sqref="M5:N34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2026-09-28T09:05:56Z</dcterms:created>
  <dcterms:modified xsi:type="dcterms:W3CDTF">2026-09-28T09:05:57Z</dcterms:modified>
</cp:coreProperties>
</file>